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798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'BSheet'!$A$1:$F$69</definedName>
    <definedName name="_xlnm.Print_Area" localSheetId="3">'CF'!$A$1:$F$63</definedName>
    <definedName name="_xlnm.Print_Area" localSheetId="2">'Equity'!$A$1:$P$45</definedName>
    <definedName name="_xlnm.Print_Area" localSheetId="0">'Income'!$A$1:$F$58</definedName>
  </definedNames>
  <calcPr fullCalcOnLoad="1"/>
</workbook>
</file>

<file path=xl/sharedStrings.xml><?xml version="1.0" encoding="utf-8"?>
<sst xmlns="http://schemas.openxmlformats.org/spreadsheetml/2006/main" count="219" uniqueCount="152">
  <si>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</si>
  <si>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</si>
  <si>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</si>
  <si>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</si>
  <si>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</si>
  <si>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</si>
  <si>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</si>
  <si>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</si>
  <si>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</si>
  <si>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</si>
  <si>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</si>
  <si>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Finance costs</t>
  </si>
  <si>
    <t>Taxation</t>
  </si>
  <si>
    <t>Share capital</t>
  </si>
  <si>
    <t>Property, plant and equipment</t>
  </si>
  <si>
    <t>Goodwill</t>
  </si>
  <si>
    <t>Other investments</t>
  </si>
  <si>
    <t>Inventories</t>
  </si>
  <si>
    <t>Receivables</t>
  </si>
  <si>
    <t>Tax recoverable</t>
  </si>
  <si>
    <t>Payables</t>
  </si>
  <si>
    <t>Borrowings (interest bearing)</t>
  </si>
  <si>
    <t>Reserves</t>
  </si>
  <si>
    <t>Share Capital</t>
  </si>
  <si>
    <t xml:space="preserve">Non Distributable </t>
  </si>
  <si>
    <t>Distributable</t>
  </si>
  <si>
    <t>Capital Reserves</t>
  </si>
  <si>
    <t>Retained Earnings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</si>
  <si>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</si>
  <si>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</si>
  <si>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</si>
  <si>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</si>
  <si>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Dividends received</t>
  </si>
  <si>
    <t>Interest received</t>
  </si>
  <si>
    <t>Investment in associated companies</t>
  </si>
  <si>
    <t>Interest paid</t>
  </si>
  <si>
    <t>Drawdown of borrowings</t>
  </si>
  <si>
    <t>Repayment of borrowings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</si>
  <si>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</si>
  <si>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</si>
  <si>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</si>
  <si>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</si>
  <si>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</si>
  <si>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Bank overdrafts</t>
  </si>
  <si>
    <t xml:space="preserve"> </t>
  </si>
  <si>
    <t xml:space="preserve">       INDIVIDUAL    QUARTER</t>
  </si>
  <si>
    <t>- 4 -</t>
  </si>
  <si>
    <t>PRECEDING YEAR</t>
  </si>
  <si>
    <t xml:space="preserve">Minority interest 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</si>
  <si>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</si>
  <si>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</si>
  <si>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</si>
  <si>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</si>
  <si>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</si>
  <si>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Unaudited Condensed Consolidated Income Statements</t>
  </si>
  <si>
    <t>Amount due from holding company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</si>
  <si>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</si>
  <si>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</si>
  <si>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</si>
  <si>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</si>
  <si>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</si>
  <si>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</si>
  <si>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Purchase of property, plant and equipment</t>
  </si>
  <si>
    <t>Long term receivables</t>
  </si>
  <si>
    <t>financial statements)</t>
  </si>
  <si>
    <t xml:space="preserve">Amount due to holding company </t>
  </si>
  <si>
    <t>attached to the interim financial statements)</t>
  </si>
  <si>
    <t xml:space="preserve">(The Unaudited Condensed Consolidated Balance Sheet should be read in conjunction with the Annual </t>
  </si>
  <si>
    <t xml:space="preserve">(The Unaudited Condensed Consolidated Statement of Changes in Equity should be read in conjunction with the Annual Financial Statements </t>
  </si>
  <si>
    <t>- 3 -</t>
  </si>
  <si>
    <t xml:space="preserve">(The Unaudited Condensed Consolidated Income Statement should be read in conjunction with the Annual Financial </t>
  </si>
  <si>
    <t>Disposal of subsidiary companies</t>
  </si>
  <si>
    <t>Attributable to:</t>
  </si>
  <si>
    <t xml:space="preserve">  equity holders of the parent:</t>
  </si>
  <si>
    <t xml:space="preserve">  - Equity holders of the parent</t>
  </si>
  <si>
    <t xml:space="preserve">  - Minority interest</t>
  </si>
  <si>
    <t xml:space="preserve">Basic EPS (sen) </t>
  </si>
  <si>
    <t>Diluted EPS (sen)</t>
  </si>
  <si>
    <t>Sub-total</t>
  </si>
  <si>
    <t>Attributable to Equity Holders of the Parent</t>
  </si>
  <si>
    <t>Minority Interests</t>
  </si>
  <si>
    <t>Total Equity</t>
  </si>
  <si>
    <t>At 1 January 2006</t>
  </si>
  <si>
    <t>Investment properties</t>
  </si>
  <si>
    <t>Equity attributable to equity holders of the parent</t>
  </si>
  <si>
    <t>ASSETS</t>
  </si>
  <si>
    <t>Non-current assets</t>
  </si>
  <si>
    <t>Current assets</t>
  </si>
  <si>
    <t>Non-current liabilities</t>
  </si>
  <si>
    <t>Current liabilities</t>
  </si>
  <si>
    <t>Operating profit before working capital changes</t>
  </si>
  <si>
    <t>Net cash generated from operating activities</t>
  </si>
  <si>
    <t xml:space="preserve">Net Assets Per Ordinary Share (RM)  </t>
  </si>
  <si>
    <t>Additional capital called-up of a subsidiary company</t>
  </si>
  <si>
    <t>Cash Flows From Operating Activities</t>
  </si>
  <si>
    <t>Cash Flows From Investing Activities</t>
  </si>
  <si>
    <t>Cash Flows From Financing Activities</t>
  </si>
  <si>
    <t>Concession assets</t>
  </si>
  <si>
    <t>Intangible asset</t>
  </si>
  <si>
    <t>Proceeds from disposal of property, plant and equipment</t>
  </si>
  <si>
    <t>Land held for property development</t>
  </si>
  <si>
    <t>Property development costs</t>
  </si>
  <si>
    <t>Other income</t>
  </si>
  <si>
    <t>Other expenses</t>
  </si>
  <si>
    <t>Share of profit of joint venture</t>
  </si>
  <si>
    <t>Statements for the year ended 31 December 2006 and the accompanying explanatory notes attached to the interim</t>
  </si>
  <si>
    <t>Profit before tax</t>
  </si>
  <si>
    <t>Profit for the period</t>
  </si>
  <si>
    <t>At 1 January 2007</t>
  </si>
  <si>
    <t>Share options granted under ESOS</t>
  </si>
  <si>
    <t>Revaluation Reserves</t>
  </si>
  <si>
    <t>Other Reserves</t>
  </si>
  <si>
    <t>Disposal of a subsidiary company</t>
  </si>
  <si>
    <t xml:space="preserve"> for the year ended 31 December 2006 and the accompanying explanatory notes attached to the interim financial statements)</t>
  </si>
  <si>
    <t>Prepaid land lease payments</t>
  </si>
  <si>
    <t xml:space="preserve">Financial Statements for the year ended 31 December 2006 and the accompanying explanatory notes </t>
  </si>
  <si>
    <t>Income received from joint venture</t>
  </si>
  <si>
    <t xml:space="preserve">Earnings per share attributable to </t>
  </si>
  <si>
    <t>Audited</t>
  </si>
  <si>
    <t>Deferred membership income</t>
  </si>
  <si>
    <t>Deferred tax liabilities</t>
  </si>
  <si>
    <t>Effects of adopting FRS 3</t>
  </si>
  <si>
    <t>Net profit for the period</t>
  </si>
  <si>
    <t>Cash generated from operating activities</t>
  </si>
  <si>
    <t>Net cash generated from investing activities</t>
  </si>
  <si>
    <t>Net cash (used in)/generated from financing activities</t>
  </si>
  <si>
    <t>Net (decrease)/increase in cash and cash equivalents</t>
  </si>
  <si>
    <t>Operating profit</t>
  </si>
  <si>
    <t>Share of profit of associates</t>
  </si>
  <si>
    <t>Income tax</t>
  </si>
  <si>
    <t>Investments in associates</t>
  </si>
  <si>
    <t>For the quarter ended 30 June 2007</t>
  </si>
  <si>
    <t>As at 30 June 2007</t>
  </si>
  <si>
    <t>KLSE 2nd Quarter 2007:Income Statement KPS-2nd Quarter 2007(Bsheet)</t>
  </si>
  <si>
    <t>At 30 June 2007</t>
  </si>
  <si>
    <t>30 June 2007</t>
  </si>
  <si>
    <t>30 June 2006</t>
  </si>
  <si>
    <t>Cash and cash equivalents at 30 June</t>
  </si>
  <si>
    <t>KLSE 2nd Quarter 2007:Income Statement KPS-2nd Quarter 2007(Income)</t>
  </si>
  <si>
    <t>20/08/2007</t>
  </si>
  <si>
    <t>Additional acquisition of equity in subsidiaries</t>
  </si>
  <si>
    <t>Dividend for the financial year ended 31 December 2006</t>
  </si>
  <si>
    <t>KLSE 2nd Quarter 2007:ncome Statement KPS-2nd Quarter 2007(Equity)</t>
  </si>
  <si>
    <t>Dividend for the financial year ended 31 December 2005</t>
  </si>
  <si>
    <t>At 30 June 2006</t>
  </si>
  <si>
    <t>Acquisition of a subsidiary company</t>
  </si>
  <si>
    <t>KLSE 2nd Quarter 2007:Income Statement KPS-2nd Quarter 2007(CF)</t>
  </si>
  <si>
    <t>Net current assets</t>
  </si>
  <si>
    <t>EQUITY</t>
  </si>
  <si>
    <t>- 5 -</t>
  </si>
  <si>
    <t>- 6 -</t>
  </si>
  <si>
    <t xml:space="preserve">(The Unaudited Condensed Consolidated Cash Flow Statement should be read in conjunction with the Annual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</si>
</sst>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6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170" fontId="1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2" xfId="0" applyBorder="1" applyAlignment="1">
      <alignment/>
    </xf>
    <xf numFmtId="15" fontId="1" fillId="0" borderId="0" xfId="0" applyNumberFormat="1" applyFont="1" applyAlignment="1">
      <alignment/>
    </xf>
    <xf numFmtId="43" fontId="0" fillId="0" borderId="0" xfId="15" applyBorder="1" applyAlignment="1">
      <alignment/>
    </xf>
    <xf numFmtId="165" fontId="0" fillId="0" borderId="1" xfId="15" applyNumberFormat="1" applyBorder="1" applyAlignment="1">
      <alignment/>
    </xf>
    <xf numFmtId="170" fontId="0" fillId="0" borderId="0" xfId="0" applyNumberFormat="1" applyFill="1" applyAlignment="1">
      <alignment/>
    </xf>
    <xf numFmtId="170" fontId="0" fillId="0" borderId="2" xfId="0" applyNumberFormat="1" applyFill="1" applyBorder="1" applyAlignment="1">
      <alignment/>
    </xf>
    <xf numFmtId="14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4" xfId="0" applyNumberFormat="1" applyFont="1" applyBorder="1" applyAlignment="1">
      <alignment/>
    </xf>
    <xf numFmtId="170" fontId="0" fillId="0" borderId="6" xfId="0" applyNumberFormat="1" applyBorder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3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7.7109375" style="0" customWidth="1"/>
    <col min="4" max="4" width="1.7109375" style="0" customWidth="1"/>
    <col min="5" max="5" width="13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54</v>
      </c>
      <c r="B4" s="1"/>
      <c r="C4" s="1"/>
      <c r="D4" s="1"/>
      <c r="E4" s="1"/>
      <c r="F4" s="1"/>
    </row>
    <row r="5" spans="1:6" ht="15.75">
      <c r="A5" s="11" t="s">
        <v>131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45</v>
      </c>
      <c r="C7" s="2"/>
      <c r="D7" s="2"/>
      <c r="E7" s="2" t="s">
        <v>58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47</v>
      </c>
      <c r="D9" s="2"/>
      <c r="E9" s="3" t="s">
        <v>2</v>
      </c>
      <c r="F9" s="3" t="s">
        <v>47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53">
        <v>39263</v>
      </c>
      <c r="C12" s="53">
        <v>38898</v>
      </c>
      <c r="D12" s="2"/>
      <c r="E12" s="53">
        <v>39263</v>
      </c>
      <c r="F12" s="53">
        <v>38898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102244</v>
      </c>
      <c r="C15" s="4">
        <v>117123</v>
      </c>
      <c r="D15" s="4"/>
      <c r="E15" s="4">
        <v>184857</v>
      </c>
      <c r="F15" s="4">
        <v>191899</v>
      </c>
    </row>
    <row r="16" spans="2:6" ht="12.75">
      <c r="B16" s="4"/>
      <c r="C16" s="10"/>
      <c r="D16" s="4"/>
      <c r="E16" s="4"/>
      <c r="F16" s="4"/>
    </row>
    <row r="17" spans="1:6" ht="12.75">
      <c r="A17" t="s">
        <v>60</v>
      </c>
      <c r="B17" s="7">
        <v>-61946</v>
      </c>
      <c r="C17" s="7">
        <v>-91364</v>
      </c>
      <c r="D17" s="4"/>
      <c r="E17" s="7">
        <v>-102386</v>
      </c>
      <c r="F17" s="7">
        <v>-139819</v>
      </c>
    </row>
    <row r="18" spans="1:6" ht="19.5" customHeight="1">
      <c r="A18" t="s">
        <v>61</v>
      </c>
      <c r="B18" s="4">
        <f>SUM(B15:B17)</f>
        <v>40298</v>
      </c>
      <c r="C18" s="4">
        <f>SUM(C15:C17)</f>
        <v>25759</v>
      </c>
      <c r="D18" s="4"/>
      <c r="E18" s="4">
        <f>SUM(E15:E17)</f>
        <v>82471</v>
      </c>
      <c r="F18" s="4">
        <f>SUM(F15:F17)</f>
        <v>52080</v>
      </c>
    </row>
    <row r="19" spans="2:6" ht="12.75">
      <c r="B19" s="4"/>
      <c r="C19" s="10"/>
      <c r="D19" s="4"/>
      <c r="E19" s="4"/>
      <c r="F19" s="4"/>
    </row>
    <row r="20" spans="1:6" ht="12.75">
      <c r="A20" t="s">
        <v>102</v>
      </c>
      <c r="B20" s="4">
        <v>22845</v>
      </c>
      <c r="C20" s="4">
        <v>19421</v>
      </c>
      <c r="D20" s="4"/>
      <c r="E20" s="4">
        <v>34424</v>
      </c>
      <c r="F20" s="4">
        <v>20832</v>
      </c>
    </row>
    <row r="21" spans="1:6" ht="12.75">
      <c r="A21" t="s">
        <v>44</v>
      </c>
      <c r="B21" s="4"/>
      <c r="C21" s="10"/>
      <c r="D21" s="4"/>
      <c r="E21" s="4"/>
      <c r="F21" s="4"/>
    </row>
    <row r="22" spans="1:6" ht="12.75">
      <c r="A22" t="s">
        <v>103</v>
      </c>
      <c r="B22" s="7">
        <v>-35208</v>
      </c>
      <c r="C22" s="7">
        <v>-29997</v>
      </c>
      <c r="D22" s="4"/>
      <c r="E22" s="7">
        <v>-54456</v>
      </c>
      <c r="F22" s="7">
        <v>-46136</v>
      </c>
    </row>
    <row r="23" spans="1:6" ht="19.5" customHeight="1">
      <c r="A23" t="s">
        <v>127</v>
      </c>
      <c r="B23" s="4">
        <f>SUM(B18:B22)</f>
        <v>27935</v>
      </c>
      <c r="C23" s="4">
        <f>SUM(C18:C22)</f>
        <v>15183</v>
      </c>
      <c r="D23" s="4"/>
      <c r="E23" s="4">
        <f>SUM(E18:E22)</f>
        <v>62439</v>
      </c>
      <c r="F23" s="4">
        <f>SUM(F18:F22)</f>
        <v>26776</v>
      </c>
    </row>
    <row r="24" spans="2:6" ht="12.75">
      <c r="B24" s="4"/>
      <c r="C24" s="4"/>
      <c r="D24" s="4"/>
      <c r="E24" s="4"/>
      <c r="F24" s="4"/>
    </row>
    <row r="25" spans="1:6" ht="12.75">
      <c r="A25" t="s">
        <v>11</v>
      </c>
      <c r="B25" s="4">
        <v>-27978</v>
      </c>
      <c r="C25" s="4">
        <v>-22417</v>
      </c>
      <c r="D25" s="4"/>
      <c r="E25" s="4">
        <v>-55838</v>
      </c>
      <c r="F25" s="4">
        <v>-31257</v>
      </c>
    </row>
    <row r="26" spans="2:6" ht="12.75">
      <c r="B26" s="4"/>
      <c r="C26" s="4"/>
      <c r="D26" s="4"/>
      <c r="E26" s="4"/>
      <c r="F26" s="4"/>
    </row>
    <row r="27" spans="1:6" ht="12.75">
      <c r="A27" t="s">
        <v>128</v>
      </c>
      <c r="B27" s="4">
        <v>10159</v>
      </c>
      <c r="C27" s="4">
        <v>9604</v>
      </c>
      <c r="D27" s="4"/>
      <c r="E27" s="4">
        <v>17743</v>
      </c>
      <c r="F27" s="4">
        <v>21735</v>
      </c>
    </row>
    <row r="28" spans="2:6" ht="12.75">
      <c r="B28" s="4"/>
      <c r="C28" s="4"/>
      <c r="D28" s="4"/>
      <c r="E28" s="4"/>
      <c r="F28" s="32"/>
    </row>
    <row r="29" spans="1:6" ht="12.75">
      <c r="A29" t="s">
        <v>104</v>
      </c>
      <c r="B29" s="7">
        <v>1000</v>
      </c>
      <c r="C29" s="7">
        <v>0</v>
      </c>
      <c r="D29" s="4"/>
      <c r="E29" s="7">
        <v>3000</v>
      </c>
      <c r="F29" s="7">
        <v>9000</v>
      </c>
    </row>
    <row r="30" spans="1:6" ht="19.5" customHeight="1">
      <c r="A30" t="s">
        <v>106</v>
      </c>
      <c r="B30" s="4">
        <f>SUM(B23:B29)</f>
        <v>11116</v>
      </c>
      <c r="C30" s="4">
        <f>SUM(C23:C29)</f>
        <v>2370</v>
      </c>
      <c r="D30" s="4"/>
      <c r="E30" s="4">
        <f>SUM(E23:E29)</f>
        <v>27344</v>
      </c>
      <c r="F30" s="4">
        <f>SUM(F23:F29)</f>
        <v>26254</v>
      </c>
    </row>
    <row r="31" spans="2:6" ht="12.75">
      <c r="B31" s="4"/>
      <c r="C31" s="4"/>
      <c r="D31" s="4"/>
      <c r="E31" s="4"/>
      <c r="F31" s="4"/>
    </row>
    <row r="32" spans="1:6" ht="12.75">
      <c r="A32" t="s">
        <v>129</v>
      </c>
      <c r="B32" s="7">
        <v>-5666</v>
      </c>
      <c r="C32" s="7">
        <v>-1803</v>
      </c>
      <c r="D32" s="4"/>
      <c r="E32" s="7">
        <v>-7405</v>
      </c>
      <c r="F32" s="7">
        <v>-7048</v>
      </c>
    </row>
    <row r="33" spans="1:6" ht="19.5" customHeight="1" thickBot="1">
      <c r="A33" t="s">
        <v>107</v>
      </c>
      <c r="B33" s="50">
        <f>SUM(B30:B32)</f>
        <v>5450</v>
      </c>
      <c r="C33" s="50">
        <f>SUM(C30:C32)</f>
        <v>567</v>
      </c>
      <c r="D33" s="4"/>
      <c r="E33" s="50">
        <f>SUM(E30:E32)</f>
        <v>19939</v>
      </c>
      <c r="F33" s="50">
        <f>SUM(F30:F32)</f>
        <v>19206</v>
      </c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1:6" ht="12.75">
      <c r="A36" t="s">
        <v>72</v>
      </c>
      <c r="B36" s="4"/>
      <c r="C36" s="4"/>
      <c r="D36" s="4"/>
      <c r="E36" s="4"/>
      <c r="F36" s="4"/>
    </row>
    <row r="37" spans="1:6" ht="12.75">
      <c r="A37" t="s">
        <v>74</v>
      </c>
      <c r="B37" s="4">
        <v>8287</v>
      </c>
      <c r="C37" s="4">
        <v>3984</v>
      </c>
      <c r="D37" s="4"/>
      <c r="E37" s="4">
        <v>21374</v>
      </c>
      <c r="F37" s="4">
        <v>19914</v>
      </c>
    </row>
    <row r="38" spans="1:6" ht="12.75">
      <c r="A38" t="s">
        <v>75</v>
      </c>
      <c r="B38" s="7">
        <f>B33-B37</f>
        <v>-2837</v>
      </c>
      <c r="C38" s="7">
        <f>C33-C37</f>
        <v>-3417</v>
      </c>
      <c r="D38" s="4"/>
      <c r="E38" s="7">
        <f>E33-E37</f>
        <v>-1435</v>
      </c>
      <c r="F38" s="7">
        <f>F33-F37</f>
        <v>-708</v>
      </c>
    </row>
    <row r="39" spans="1:6" ht="19.5" customHeight="1" thickBot="1">
      <c r="A39" t="s">
        <v>44</v>
      </c>
      <c r="B39" s="8">
        <f>SUM(B37:B38)</f>
        <v>5450</v>
      </c>
      <c r="C39" s="8">
        <f>SUM(C37:C38)</f>
        <v>567</v>
      </c>
      <c r="D39" s="4"/>
      <c r="E39" s="8">
        <f>SUM(E37:E38)</f>
        <v>19939</v>
      </c>
      <c r="F39" s="8">
        <f>SUM(F37:F38)</f>
        <v>19206</v>
      </c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1:6" ht="12.75">
      <c r="A42" t="s">
        <v>117</v>
      </c>
      <c r="B42" s="4"/>
      <c r="C42" s="4"/>
      <c r="D42" s="4"/>
      <c r="E42" s="4"/>
      <c r="F42" s="4"/>
    </row>
    <row r="43" spans="1:6" ht="12.75">
      <c r="A43" t="s">
        <v>73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1:6" ht="12.75">
      <c r="A45" t="s">
        <v>76</v>
      </c>
      <c r="B45" s="41">
        <f>B37/431404*100</f>
        <v>1.9209372189409462</v>
      </c>
      <c r="C45" s="41">
        <f>C37/431404*100</f>
        <v>0.9234963050875745</v>
      </c>
      <c r="D45" s="41"/>
      <c r="E45" s="41">
        <f>E37/431404*100</f>
        <v>4.954520588589814</v>
      </c>
      <c r="F45" s="41">
        <f>F37/431404*100</f>
        <v>4.616090717749487</v>
      </c>
    </row>
    <row r="46" spans="2:6" ht="12.75">
      <c r="B46" s="4"/>
      <c r="C46" s="4"/>
      <c r="D46" s="4"/>
      <c r="E46" s="4"/>
      <c r="F46" s="4"/>
    </row>
    <row r="47" spans="1:6" ht="12.75">
      <c r="A47" t="s">
        <v>77</v>
      </c>
      <c r="B47" s="9">
        <v>0</v>
      </c>
      <c r="C47" s="9">
        <v>0</v>
      </c>
      <c r="D47" s="10"/>
      <c r="E47" s="9">
        <v>0</v>
      </c>
      <c r="F47" s="9">
        <v>0</v>
      </c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1:6" ht="12.75">
      <c r="A51" t="s">
        <v>70</v>
      </c>
      <c r="B51" s="4"/>
      <c r="C51" s="4"/>
      <c r="D51" s="4"/>
      <c r="E51" s="4"/>
      <c r="F51" s="4"/>
    </row>
    <row r="52" spans="1:6" ht="12.75">
      <c r="A52" t="s">
        <v>105</v>
      </c>
      <c r="B52" s="4"/>
      <c r="C52" s="4"/>
      <c r="D52" s="4"/>
      <c r="E52" s="4"/>
      <c r="F52" s="4"/>
    </row>
    <row r="53" spans="1:6" ht="12.75">
      <c r="A53" t="s">
        <v>64</v>
      </c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1:6" ht="12.75">
      <c r="A55" s="37" t="s">
        <v>44</v>
      </c>
      <c r="B55" s="4"/>
      <c r="C55" s="4"/>
      <c r="D55" s="4"/>
      <c r="E55" s="4"/>
      <c r="F55" s="4"/>
    </row>
    <row r="56" spans="2:6" ht="12.75">
      <c r="B56" s="4"/>
      <c r="C56" s="34" t="s">
        <v>69</v>
      </c>
      <c r="D56" s="4"/>
      <c r="E56" s="4"/>
      <c r="F56" s="4"/>
    </row>
    <row r="57" spans="1:6" ht="12.75">
      <c r="A57" s="36" t="s">
        <v>138</v>
      </c>
      <c r="B57" s="4"/>
      <c r="C57" s="4"/>
      <c r="D57" s="4"/>
      <c r="E57" s="4"/>
      <c r="F57" s="4"/>
    </row>
    <row r="58" spans="1:6" ht="12.75">
      <c r="A58" s="38" t="s">
        <v>139</v>
      </c>
      <c r="B58" s="4"/>
      <c r="C58" s="4"/>
      <c r="D58" s="4"/>
      <c r="E58" s="4"/>
      <c r="F58" s="4"/>
    </row>
    <row r="59" spans="1:6" ht="12.75">
      <c r="A59" s="36" t="s">
        <v>44</v>
      </c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</sheetData>
  <printOptions/>
  <pageMargins left="1" right="0.5" top="0.75" bottom="0.2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7">
      <selection activeCell="F67" sqref="F67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" customHeight="1">
      <c r="A1" s="11" t="s">
        <v>0</v>
      </c>
      <c r="B1" s="11"/>
      <c r="C1" s="11"/>
    </row>
    <row r="2" spans="1:3" ht="15" customHeight="1">
      <c r="A2" s="11" t="s">
        <v>1</v>
      </c>
      <c r="B2" s="11"/>
      <c r="C2" s="11"/>
    </row>
    <row r="3" spans="1:3" ht="4.5" customHeight="1">
      <c r="A3" s="11"/>
      <c r="B3" s="11"/>
      <c r="C3" s="11"/>
    </row>
    <row r="4" spans="1:3" ht="15" customHeight="1">
      <c r="A4" s="11" t="s">
        <v>59</v>
      </c>
      <c r="B4" s="11"/>
      <c r="C4" s="11"/>
    </row>
    <row r="5" spans="1:3" ht="15" customHeight="1">
      <c r="A5" s="11" t="s">
        <v>132</v>
      </c>
      <c r="B5" s="11"/>
      <c r="C5" s="11"/>
    </row>
    <row r="6" spans="1:6" ht="12.75" customHeight="1">
      <c r="A6" s="11"/>
      <c r="B6" s="11"/>
      <c r="C6" s="11"/>
      <c r="F6" s="12" t="s">
        <v>118</v>
      </c>
    </row>
    <row r="7" spans="4:6" ht="12.75" customHeight="1">
      <c r="D7" s="48">
        <v>39263</v>
      </c>
      <c r="F7" s="48">
        <v>39082</v>
      </c>
    </row>
    <row r="8" spans="4:6" ht="12.75">
      <c r="D8" s="12" t="s">
        <v>4</v>
      </c>
      <c r="E8" s="12"/>
      <c r="F8" s="12" t="s">
        <v>4</v>
      </c>
    </row>
    <row r="9" spans="1:6" ht="12.75" customHeight="1">
      <c r="A9" s="1" t="s">
        <v>85</v>
      </c>
      <c r="D9" s="12"/>
      <c r="E9" s="12"/>
      <c r="F9" s="12"/>
    </row>
    <row r="10" spans="1:6" ht="12.75" customHeight="1">
      <c r="A10" s="1" t="s">
        <v>86</v>
      </c>
      <c r="B10" s="1"/>
      <c r="C10" s="1"/>
      <c r="D10" s="12"/>
      <c r="E10" s="12"/>
      <c r="F10" s="12"/>
    </row>
    <row r="11" spans="1:6" ht="12.75" customHeight="1">
      <c r="A11" s="13" t="s">
        <v>14</v>
      </c>
      <c r="B11" s="13"/>
      <c r="C11" s="13"/>
      <c r="D11" s="14">
        <v>218159</v>
      </c>
      <c r="F11" s="51">
        <v>218474</v>
      </c>
    </row>
    <row r="12" spans="1:6" ht="12.75" customHeight="1">
      <c r="A12" s="13" t="s">
        <v>114</v>
      </c>
      <c r="B12" s="13"/>
      <c r="C12" s="13"/>
      <c r="D12" s="14">
        <v>39528</v>
      </c>
      <c r="F12" s="51">
        <v>40122</v>
      </c>
    </row>
    <row r="13" spans="1:6" ht="12.75" customHeight="1">
      <c r="A13" s="13" t="s">
        <v>83</v>
      </c>
      <c r="B13" s="13"/>
      <c r="C13" s="13"/>
      <c r="D13" s="14">
        <v>7373</v>
      </c>
      <c r="F13" s="51">
        <v>8080</v>
      </c>
    </row>
    <row r="14" spans="1:6" ht="12.75" customHeight="1">
      <c r="A14" s="13" t="s">
        <v>100</v>
      </c>
      <c r="B14" s="13"/>
      <c r="C14" s="13"/>
      <c r="D14" s="14">
        <v>334052</v>
      </c>
      <c r="F14" s="51">
        <v>354510</v>
      </c>
    </row>
    <row r="15" spans="1:6" ht="12.75" customHeight="1">
      <c r="A15" s="13" t="s">
        <v>97</v>
      </c>
      <c r="B15" s="13"/>
      <c r="C15" s="13"/>
      <c r="D15" s="14">
        <v>103093</v>
      </c>
      <c r="F15" s="14">
        <v>97082</v>
      </c>
    </row>
    <row r="16" spans="1:6" ht="12.75" customHeight="1">
      <c r="A16" s="13" t="s">
        <v>130</v>
      </c>
      <c r="B16" s="13"/>
      <c r="C16" s="13"/>
      <c r="D16" s="14">
        <v>497388</v>
      </c>
      <c r="F16" s="14">
        <v>481888</v>
      </c>
    </row>
    <row r="17" spans="1:6" ht="12.75" customHeight="1">
      <c r="A17" s="13" t="s">
        <v>16</v>
      </c>
      <c r="B17" s="13"/>
      <c r="C17" s="13"/>
      <c r="D17" s="14">
        <v>37192</v>
      </c>
      <c r="F17" s="14">
        <v>39088</v>
      </c>
    </row>
    <row r="18" spans="1:6" ht="12.75" customHeight="1">
      <c r="A18" s="13" t="s">
        <v>98</v>
      </c>
      <c r="B18" s="13"/>
      <c r="C18" s="13"/>
      <c r="D18" s="14">
        <v>364485</v>
      </c>
      <c r="F18" s="14">
        <v>369549</v>
      </c>
    </row>
    <row r="19" spans="1:6" ht="12.75" customHeight="1">
      <c r="A19" s="13" t="s">
        <v>15</v>
      </c>
      <c r="B19" s="13"/>
      <c r="C19" s="13"/>
      <c r="D19" s="14">
        <v>162053</v>
      </c>
      <c r="F19" s="14">
        <v>161017</v>
      </c>
    </row>
    <row r="20" spans="1:6" ht="12.75" customHeight="1">
      <c r="A20" s="13" t="s">
        <v>55</v>
      </c>
      <c r="B20" s="13"/>
      <c r="C20" s="13"/>
      <c r="D20" s="14">
        <v>5500</v>
      </c>
      <c r="F20" s="14">
        <v>5500</v>
      </c>
    </row>
    <row r="21" spans="1:6" ht="12.75" customHeight="1">
      <c r="A21" s="13" t="s">
        <v>63</v>
      </c>
      <c r="B21" s="13"/>
      <c r="C21" s="13"/>
      <c r="D21" s="14">
        <v>111977</v>
      </c>
      <c r="F21" s="14">
        <v>113025</v>
      </c>
    </row>
    <row r="22" spans="1:6" ht="15" customHeight="1">
      <c r="A22" s="13"/>
      <c r="B22" s="13"/>
      <c r="C22" s="13"/>
      <c r="D22" s="15">
        <f>SUM(D11:D21)</f>
        <v>1880800</v>
      </c>
      <c r="F22" s="15">
        <f>SUM(F11:F21)</f>
        <v>1888335</v>
      </c>
    </row>
    <row r="23" spans="1:6" ht="9.75" customHeight="1">
      <c r="A23" s="13"/>
      <c r="B23" s="13"/>
      <c r="C23" s="13"/>
      <c r="D23" s="17"/>
      <c r="F23" s="17"/>
    </row>
    <row r="24" spans="1:6" ht="12.75" customHeight="1">
      <c r="A24" s="1" t="s">
        <v>87</v>
      </c>
      <c r="B24" s="1"/>
      <c r="C24" s="1"/>
      <c r="F24" s="14"/>
    </row>
    <row r="25" spans="1:6" ht="12.75" customHeight="1">
      <c r="A25" s="13" t="s">
        <v>17</v>
      </c>
      <c r="B25" s="13"/>
      <c r="C25" s="13"/>
      <c r="D25" s="14">
        <v>99270</v>
      </c>
      <c r="F25" s="14">
        <v>101510</v>
      </c>
    </row>
    <row r="26" spans="1:6" ht="12.75" customHeight="1">
      <c r="A26" s="13" t="s">
        <v>101</v>
      </c>
      <c r="B26" s="13"/>
      <c r="C26" s="13"/>
      <c r="D26" s="14">
        <v>396923</v>
      </c>
      <c r="F26" s="14">
        <v>352934</v>
      </c>
    </row>
    <row r="27" spans="1:6" ht="12.75" customHeight="1">
      <c r="A27" s="13" t="s">
        <v>18</v>
      </c>
      <c r="B27" s="13"/>
      <c r="C27" s="14" t="s">
        <v>44</v>
      </c>
      <c r="D27" s="14">
        <f>538329+1</f>
        <v>538330</v>
      </c>
      <c r="F27" s="14">
        <v>528205</v>
      </c>
    </row>
    <row r="28" spans="1:6" ht="12.75" customHeight="1">
      <c r="A28" s="13" t="s">
        <v>19</v>
      </c>
      <c r="B28" s="13"/>
      <c r="C28" s="13"/>
      <c r="D28" s="14">
        <v>11227</v>
      </c>
      <c r="F28" s="14">
        <v>13198</v>
      </c>
    </row>
    <row r="29" spans="1:7" ht="12.75" customHeight="1">
      <c r="A29" s="13" t="s">
        <v>41</v>
      </c>
      <c r="B29" s="13"/>
      <c r="C29" s="13"/>
      <c r="D29" s="14">
        <v>208312</v>
      </c>
      <c r="F29" s="14">
        <v>271947</v>
      </c>
      <c r="G29" s="14"/>
    </row>
    <row r="30" spans="1:6" ht="15" customHeight="1">
      <c r="A30" s="13"/>
      <c r="B30" s="13"/>
      <c r="C30" s="13"/>
      <c r="D30" s="15">
        <f>SUM(D25:D29)</f>
        <v>1254062</v>
      </c>
      <c r="F30" s="15">
        <f>SUM(F25:F29)</f>
        <v>1267794</v>
      </c>
    </row>
    <row r="31" spans="1:6" ht="9.75" customHeight="1">
      <c r="A31" s="13"/>
      <c r="B31" s="13"/>
      <c r="C31" s="13"/>
      <c r="D31" s="17"/>
      <c r="F31" s="17"/>
    </row>
    <row r="32" spans="1:6" ht="15" customHeight="1">
      <c r="A32" s="1" t="s">
        <v>89</v>
      </c>
      <c r="B32" s="1"/>
      <c r="C32" s="1"/>
      <c r="F32" s="14"/>
    </row>
    <row r="33" spans="1:6" ht="12.75" customHeight="1">
      <c r="A33" t="s">
        <v>20</v>
      </c>
      <c r="C33" s="14" t="s">
        <v>44</v>
      </c>
      <c r="D33" s="14">
        <v>619630</v>
      </c>
      <c r="F33" s="14">
        <v>613618</v>
      </c>
    </row>
    <row r="34" spans="1:6" ht="12.75" customHeight="1">
      <c r="A34" t="s">
        <v>21</v>
      </c>
      <c r="D34" s="14"/>
      <c r="F34" s="14" t="s">
        <v>44</v>
      </c>
    </row>
    <row r="35" spans="1:6" ht="12.75" customHeight="1">
      <c r="A35" t="s">
        <v>56</v>
      </c>
      <c r="D35" s="14">
        <v>34056</v>
      </c>
      <c r="F35" s="14">
        <v>54982</v>
      </c>
    </row>
    <row r="36" spans="1:6" ht="12.75" customHeight="1">
      <c r="A36" t="s">
        <v>57</v>
      </c>
      <c r="D36" s="14">
        <v>116622</v>
      </c>
      <c r="F36" s="14">
        <v>78401</v>
      </c>
    </row>
    <row r="37" spans="1:6" ht="12.75" customHeight="1">
      <c r="A37" t="s">
        <v>12</v>
      </c>
      <c r="D37" s="14">
        <v>9617</v>
      </c>
      <c r="F37" s="14">
        <v>7697</v>
      </c>
    </row>
    <row r="38" spans="4:6" ht="15" customHeight="1">
      <c r="D38" s="15">
        <f>SUM(D33:D37)</f>
        <v>779925</v>
      </c>
      <c r="F38" s="15">
        <f>SUM(F33:F37)</f>
        <v>754698</v>
      </c>
    </row>
    <row r="39" spans="1:6" ht="12.75" customHeight="1">
      <c r="A39" s="1"/>
      <c r="B39" s="13"/>
      <c r="C39" s="13"/>
      <c r="D39" s="17"/>
      <c r="F39" s="17"/>
    </row>
    <row r="40" spans="1:6" ht="12.75" customHeight="1">
      <c r="A40" s="1" t="s">
        <v>147</v>
      </c>
      <c r="B40" s="13"/>
      <c r="C40" s="13"/>
      <c r="D40" s="17">
        <f>D30-D38</f>
        <v>474137</v>
      </c>
      <c r="F40" s="17">
        <f>F30-F38</f>
        <v>513096</v>
      </c>
    </row>
    <row r="41" spans="1:6" ht="12.75" customHeight="1">
      <c r="A41" s="1"/>
      <c r="B41" s="13"/>
      <c r="C41" s="13"/>
      <c r="D41" s="17"/>
      <c r="F41" s="17"/>
    </row>
    <row r="42" spans="1:6" ht="12.75" customHeight="1">
      <c r="A42" s="1" t="s">
        <v>88</v>
      </c>
      <c r="B42" s="1"/>
      <c r="C42" s="1"/>
      <c r="F42" s="14"/>
    </row>
    <row r="43" spans="1:6" ht="12.75" customHeight="1">
      <c r="A43" t="s">
        <v>21</v>
      </c>
      <c r="D43" s="14">
        <v>1198180</v>
      </c>
      <c r="F43" s="14">
        <v>1244963</v>
      </c>
    </row>
    <row r="44" spans="1:6" ht="12.75" customHeight="1">
      <c r="A44" t="s">
        <v>51</v>
      </c>
      <c r="D44" s="14">
        <v>39880</v>
      </c>
      <c r="F44" s="14">
        <v>38069</v>
      </c>
    </row>
    <row r="45" spans="1:6" ht="12.75" customHeight="1">
      <c r="A45" t="s">
        <v>65</v>
      </c>
      <c r="D45" s="14">
        <v>0</v>
      </c>
      <c r="F45" s="14">
        <v>4314</v>
      </c>
    </row>
    <row r="46" spans="1:6" ht="12.75" customHeight="1">
      <c r="A46" t="s">
        <v>119</v>
      </c>
      <c r="D46" s="14">
        <v>8239</v>
      </c>
      <c r="F46" s="14">
        <v>9962</v>
      </c>
    </row>
    <row r="47" spans="1:6" ht="12.75" customHeight="1">
      <c r="A47" t="s">
        <v>120</v>
      </c>
      <c r="D47" s="16">
        <v>154113</v>
      </c>
      <c r="F47" s="52">
        <v>155864</v>
      </c>
    </row>
    <row r="48" spans="4:6" ht="15" customHeight="1">
      <c r="D48" s="15">
        <f>SUM(D43:D47)</f>
        <v>1400412</v>
      </c>
      <c r="F48" s="15">
        <f>SUM(F43:F47)</f>
        <v>1453172</v>
      </c>
    </row>
    <row r="49" spans="1:6" ht="12.75" customHeight="1">
      <c r="A49" s="1"/>
      <c r="B49" s="13"/>
      <c r="C49" s="13"/>
      <c r="D49" s="17"/>
      <c r="F49" s="17"/>
    </row>
    <row r="50" spans="1:6" ht="12.75" customHeight="1" thickBot="1">
      <c r="A50" s="1"/>
      <c r="B50" s="13"/>
      <c r="C50" s="13"/>
      <c r="D50" s="18">
        <f>D22+D40-D48</f>
        <v>954525</v>
      </c>
      <c r="F50" s="18">
        <f>F22+F40-F48</f>
        <v>948259</v>
      </c>
    </row>
    <row r="51" spans="1:6" ht="12.75" customHeight="1" thickTop="1">
      <c r="A51" s="1"/>
      <c r="B51" s="13"/>
      <c r="C51" s="13"/>
      <c r="D51" s="17"/>
      <c r="F51" s="17"/>
    </row>
    <row r="52" spans="1:6" ht="15" customHeight="1">
      <c r="A52" s="1" t="s">
        <v>148</v>
      </c>
      <c r="B52" s="13"/>
      <c r="C52" s="13"/>
      <c r="D52" s="17"/>
      <c r="F52" s="17"/>
    </row>
    <row r="53" spans="1:6" ht="12.75" customHeight="1">
      <c r="A53" s="1" t="s">
        <v>84</v>
      </c>
      <c r="B53" s="1"/>
      <c r="C53" s="1"/>
      <c r="F53" s="14"/>
    </row>
    <row r="54" spans="1:6" ht="12.75" customHeight="1">
      <c r="A54" t="s">
        <v>13</v>
      </c>
      <c r="D54" s="14">
        <v>431404</v>
      </c>
      <c r="F54" s="14">
        <v>431404</v>
      </c>
    </row>
    <row r="55" spans="1:6" ht="12.75" customHeight="1">
      <c r="A55" t="s">
        <v>22</v>
      </c>
      <c r="D55" s="16">
        <f>Equity!D22+Equity!F22+Equity!H22+Equity!J22</f>
        <v>410642</v>
      </c>
      <c r="F55" s="16">
        <v>407649</v>
      </c>
    </row>
    <row r="56" spans="1:6" ht="15" customHeight="1">
      <c r="A56" s="1" t="s">
        <v>44</v>
      </c>
      <c r="B56" s="1"/>
      <c r="C56" s="1"/>
      <c r="D56" s="17">
        <f>SUM(D54:D55)</f>
        <v>842046</v>
      </c>
      <c r="F56" s="17">
        <f>SUM(F54:F55)</f>
        <v>839053</v>
      </c>
    </row>
    <row r="57" spans="1:6" ht="12.75" customHeight="1">
      <c r="A57" s="13" t="s">
        <v>48</v>
      </c>
      <c r="B57" s="1"/>
      <c r="C57" s="1"/>
      <c r="D57" s="14">
        <f>Equity!N22</f>
        <v>112479</v>
      </c>
      <c r="F57" s="14">
        <v>109206</v>
      </c>
    </row>
    <row r="58" spans="1:6" ht="15" customHeight="1" thickBot="1">
      <c r="A58" s="1" t="s">
        <v>44</v>
      </c>
      <c r="D58" s="57">
        <f>SUM(D56:D57)</f>
        <v>954525</v>
      </c>
      <c r="F58" s="57">
        <f>SUM(F56:F57)</f>
        <v>948259</v>
      </c>
    </row>
    <row r="59" spans="1:6" ht="9.75" customHeight="1" thickTop="1">
      <c r="A59" s="13"/>
      <c r="B59" s="13"/>
      <c r="C59" s="13"/>
      <c r="D59" s="17"/>
      <c r="F59" s="17"/>
    </row>
    <row r="61" spans="1:6" ht="12.75">
      <c r="A61" t="s">
        <v>92</v>
      </c>
      <c r="D61" s="49">
        <f>D58/D54</f>
        <v>2.21260118125933</v>
      </c>
      <c r="F61" s="49">
        <f>F58/F54</f>
        <v>2.1980765129669635</v>
      </c>
    </row>
    <row r="62" spans="4:6" ht="12.75">
      <c r="D62" s="17"/>
      <c r="F62" s="17"/>
    </row>
    <row r="63" spans="1:6" ht="12.75">
      <c r="A63" t="s">
        <v>67</v>
      </c>
      <c r="B63" s="4"/>
      <c r="C63" s="4"/>
      <c r="D63" s="4"/>
      <c r="E63" s="4"/>
      <c r="F63" s="4"/>
    </row>
    <row r="64" spans="1:6" ht="12.75">
      <c r="A64" t="s">
        <v>115</v>
      </c>
      <c r="B64" s="4"/>
      <c r="C64" s="4"/>
      <c r="D64" s="4"/>
      <c r="E64" s="4"/>
      <c r="F64" s="4"/>
    </row>
    <row r="65" spans="1:6" ht="12.75">
      <c r="A65" t="s">
        <v>66</v>
      </c>
      <c r="B65" s="4"/>
      <c r="C65" s="4"/>
      <c r="D65" s="4"/>
      <c r="E65" s="4"/>
      <c r="F65" s="4"/>
    </row>
    <row r="66" spans="4:6" ht="12.75">
      <c r="D66" s="17"/>
      <c r="F66" s="17"/>
    </row>
    <row r="67" spans="2:6" ht="12.75">
      <c r="B67" s="45" t="s">
        <v>46</v>
      </c>
      <c r="C67" s="39" t="s">
        <v>44</v>
      </c>
      <c r="F67" s="14"/>
    </row>
    <row r="68" spans="1:6" ht="12.75">
      <c r="A68" s="36" t="s">
        <v>133</v>
      </c>
      <c r="F68" s="14"/>
    </row>
    <row r="69" spans="1:6" ht="12.75">
      <c r="A69" s="38" t="s">
        <v>139</v>
      </c>
      <c r="F69" s="14"/>
    </row>
    <row r="70" spans="1:6" ht="12.75">
      <c r="A70" s="36" t="s">
        <v>44</v>
      </c>
      <c r="F70" s="14"/>
    </row>
    <row r="71" ht="12.75">
      <c r="F71" s="14"/>
    </row>
    <row r="72" ht="12.75">
      <c r="F72" s="14"/>
    </row>
    <row r="73" spans="4:6" ht="12.75">
      <c r="D73" s="14">
        <f>D50-D58</f>
        <v>0</v>
      </c>
      <c r="F73" s="14">
        <f>F50-F58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0" r:id="rId1"/>
  <ignoredErrors>
    <ignoredError sqref="D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workbookViewId="0" topLeftCell="B11">
      <selection activeCell="P36" sqref="P36"/>
    </sheetView>
  </sheetViews>
  <sheetFormatPr defaultColWidth="9.140625" defaultRowHeight="12.75"/>
  <cols>
    <col min="1" max="1" width="49.14062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49</v>
      </c>
    </row>
    <row r="5" ht="15.75">
      <c r="A5" s="11" t="s">
        <v>131</v>
      </c>
    </row>
    <row r="6" spans="1:16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47"/>
      <c r="C8" s="47"/>
      <c r="D8" s="47"/>
      <c r="E8" s="20" t="s">
        <v>79</v>
      </c>
      <c r="F8" s="47"/>
      <c r="G8" s="47"/>
      <c r="H8" s="47"/>
      <c r="I8" s="47"/>
      <c r="J8" s="47"/>
      <c r="K8" s="47"/>
      <c r="L8" s="47"/>
    </row>
    <row r="9" spans="4:12" ht="15" customHeight="1">
      <c r="D9" s="58" t="s">
        <v>24</v>
      </c>
      <c r="E9" s="58"/>
      <c r="F9" s="58"/>
      <c r="G9" s="58"/>
      <c r="H9" s="58"/>
      <c r="I9" s="19"/>
      <c r="J9" s="20" t="s">
        <v>25</v>
      </c>
      <c r="L9" s="1"/>
    </row>
    <row r="10" spans="2:16" ht="25.5">
      <c r="B10" s="21" t="s">
        <v>23</v>
      </c>
      <c r="C10" s="21"/>
      <c r="D10" s="21" t="s">
        <v>26</v>
      </c>
      <c r="E10" s="21"/>
      <c r="F10" s="21" t="s">
        <v>110</v>
      </c>
      <c r="G10" s="21"/>
      <c r="H10" s="21" t="s">
        <v>111</v>
      </c>
      <c r="I10" s="21"/>
      <c r="J10" s="21" t="s">
        <v>27</v>
      </c>
      <c r="K10" s="22"/>
      <c r="L10" s="12" t="s">
        <v>78</v>
      </c>
      <c r="N10" s="21" t="s">
        <v>80</v>
      </c>
      <c r="O10" s="21"/>
      <c r="P10" s="21" t="s">
        <v>81</v>
      </c>
    </row>
    <row r="11" spans="2:16" ht="12.75">
      <c r="B11" s="12" t="s">
        <v>4</v>
      </c>
      <c r="C11" s="12"/>
      <c r="D11" s="12" t="s">
        <v>4</v>
      </c>
      <c r="E11" s="12"/>
      <c r="F11" s="12" t="s">
        <v>4</v>
      </c>
      <c r="G11" s="12"/>
      <c r="H11" s="12" t="s">
        <v>4</v>
      </c>
      <c r="I11" s="12"/>
      <c r="J11" s="12" t="s">
        <v>4</v>
      </c>
      <c r="L11" s="12" t="s">
        <v>4</v>
      </c>
      <c r="N11" s="12" t="s">
        <v>4</v>
      </c>
      <c r="P11" s="12" t="s">
        <v>4</v>
      </c>
    </row>
    <row r="12" spans="2:12" ht="12.75" customHeight="1">
      <c r="B12" s="14" t="s">
        <v>44</v>
      </c>
      <c r="D12" s="14" t="s">
        <v>44</v>
      </c>
      <c r="F12" s="42" t="s">
        <v>44</v>
      </c>
      <c r="H12" s="14" t="s">
        <v>44</v>
      </c>
      <c r="J12" s="14" t="s">
        <v>44</v>
      </c>
      <c r="L12" s="43" t="s">
        <v>44</v>
      </c>
    </row>
    <row r="13" spans="1:16" ht="12.75" customHeight="1">
      <c r="A13" t="s">
        <v>108</v>
      </c>
      <c r="B13" s="4">
        <v>431404</v>
      </c>
      <c r="C13" s="4"/>
      <c r="D13" s="4">
        <v>41336</v>
      </c>
      <c r="E13" s="4"/>
      <c r="F13" s="4">
        <v>127367</v>
      </c>
      <c r="G13" s="4"/>
      <c r="H13" s="4">
        <v>8000</v>
      </c>
      <c r="I13" s="4"/>
      <c r="J13" s="4">
        <v>230946</v>
      </c>
      <c r="K13" s="4"/>
      <c r="L13" s="32">
        <f>SUM(B13:J13)</f>
        <v>839053</v>
      </c>
      <c r="N13" s="4">
        <v>109206</v>
      </c>
      <c r="O13" s="4"/>
      <c r="P13" s="4">
        <f>SUM(L13:N13)</f>
        <v>948259</v>
      </c>
    </row>
    <row r="14" spans="2:16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/>
    </row>
    <row r="15" spans="1:16" ht="12.75" customHeight="1">
      <c r="A15" t="s">
        <v>107</v>
      </c>
      <c r="B15" s="4">
        <v>0</v>
      </c>
      <c r="C15" s="4"/>
      <c r="D15" s="4">
        <v>0</v>
      </c>
      <c r="E15" s="4"/>
      <c r="F15" s="4">
        <v>0</v>
      </c>
      <c r="G15" s="4"/>
      <c r="H15" s="4">
        <v>0</v>
      </c>
      <c r="I15" s="4"/>
      <c r="J15" s="4">
        <f>Income!E37</f>
        <v>21374</v>
      </c>
      <c r="K15" s="4"/>
      <c r="L15" s="4">
        <f>SUM(B15:J15)</f>
        <v>21374</v>
      </c>
      <c r="N15" s="4">
        <f>Income!E38</f>
        <v>-1435</v>
      </c>
      <c r="O15" s="4"/>
      <c r="P15" s="4">
        <f>SUM(L15:N15)</f>
        <v>19939</v>
      </c>
    </row>
    <row r="16" spans="2:16" ht="12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/>
    </row>
    <row r="17" spans="1:16" ht="12.75" customHeight="1">
      <c r="A17" t="s">
        <v>109</v>
      </c>
      <c r="B17" s="4">
        <v>0</v>
      </c>
      <c r="C17" s="4"/>
      <c r="D17" s="4">
        <v>0</v>
      </c>
      <c r="E17" s="4"/>
      <c r="F17" s="4">
        <v>0</v>
      </c>
      <c r="G17" s="4"/>
      <c r="H17" s="4">
        <v>5</v>
      </c>
      <c r="I17" s="4"/>
      <c r="J17" s="4">
        <v>0</v>
      </c>
      <c r="K17" s="4"/>
      <c r="L17" s="4">
        <f>SUM(B17:J17)</f>
        <v>5</v>
      </c>
      <c r="N17" s="4">
        <v>0</v>
      </c>
      <c r="O17" s="4"/>
      <c r="P17" s="4">
        <f>SUM(L17:N17)</f>
        <v>5</v>
      </c>
    </row>
    <row r="18" spans="2:16" ht="12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4"/>
      <c r="P18" s="4"/>
    </row>
    <row r="19" spans="1:16" ht="12.75" customHeight="1">
      <c r="A19" t="s">
        <v>140</v>
      </c>
      <c r="B19" s="4">
        <v>0</v>
      </c>
      <c r="C19" s="4"/>
      <c r="D19" s="4">
        <v>-5789</v>
      </c>
      <c r="E19" s="4"/>
      <c r="F19" s="4">
        <v>0</v>
      </c>
      <c r="G19" s="4"/>
      <c r="H19" s="4">
        <v>0</v>
      </c>
      <c r="I19" s="4"/>
      <c r="J19" s="4">
        <v>0</v>
      </c>
      <c r="K19" s="4"/>
      <c r="L19" s="4">
        <f>SUM(B19:J19)</f>
        <v>-5789</v>
      </c>
      <c r="N19" s="4">
        <v>4708</v>
      </c>
      <c r="O19" s="4"/>
      <c r="P19" s="4">
        <f>SUM(L19:N19)</f>
        <v>-1081</v>
      </c>
    </row>
    <row r="20" spans="2:16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N20" s="4"/>
      <c r="O20" s="4"/>
      <c r="P20" s="4"/>
    </row>
    <row r="21" spans="1:16" ht="12.75" customHeight="1">
      <c r="A21" t="s">
        <v>141</v>
      </c>
      <c r="B21" s="4">
        <v>0</v>
      </c>
      <c r="C21" s="4"/>
      <c r="D21" s="4">
        <v>0</v>
      </c>
      <c r="E21" s="4"/>
      <c r="F21" s="4">
        <v>0</v>
      </c>
      <c r="G21" s="4"/>
      <c r="H21" s="4">
        <v>0</v>
      </c>
      <c r="I21" s="4"/>
      <c r="J21" s="4">
        <v>-12597</v>
      </c>
      <c r="K21" s="4"/>
      <c r="L21" s="4">
        <f>SUM(B21:J21)</f>
        <v>-12597</v>
      </c>
      <c r="N21" s="4">
        <v>0</v>
      </c>
      <c r="O21" s="4"/>
      <c r="P21" s="4">
        <f>SUM(L21:N21)</f>
        <v>-12597</v>
      </c>
    </row>
    <row r="22" spans="1:17" ht="19.5" customHeight="1" thickBot="1">
      <c r="A22" s="1" t="s">
        <v>134</v>
      </c>
      <c r="B22" s="40">
        <f>SUM(B13:B21)</f>
        <v>431404</v>
      </c>
      <c r="C22" s="1"/>
      <c r="D22" s="40">
        <f>SUM(D13:D21)</f>
        <v>35547</v>
      </c>
      <c r="E22" s="1"/>
      <c r="F22" s="40">
        <f>SUM(F13:F21)</f>
        <v>127367</v>
      </c>
      <c r="G22" s="1"/>
      <c r="H22" s="40">
        <f>SUM(H13:H21)</f>
        <v>8005</v>
      </c>
      <c r="I22" s="1"/>
      <c r="J22" s="40">
        <f>SUM(J13:J21)</f>
        <v>239723</v>
      </c>
      <c r="K22" s="1"/>
      <c r="L22" s="40">
        <f>SUM(L13:L21)</f>
        <v>842046</v>
      </c>
      <c r="N22" s="40">
        <f>SUM(N13:N21)</f>
        <v>112479</v>
      </c>
      <c r="O22" s="4"/>
      <c r="P22" s="40">
        <f>SUM(P13:P21)</f>
        <v>954525</v>
      </c>
      <c r="Q22" s="14">
        <f>P22-BSheet!D58</f>
        <v>0</v>
      </c>
    </row>
    <row r="23" spans="2:16" ht="15" customHeight="1">
      <c r="B23" s="17"/>
      <c r="D23" s="17"/>
      <c r="F23" s="17"/>
      <c r="H23" s="17"/>
      <c r="J23" s="17"/>
      <c r="L23" s="17"/>
      <c r="N23" s="4"/>
      <c r="O23" s="4"/>
      <c r="P23" s="4"/>
    </row>
    <row r="24" spans="2:16" ht="12.75" customHeight="1">
      <c r="B24" s="17"/>
      <c r="D24" s="17"/>
      <c r="F24" s="17"/>
      <c r="H24" s="17"/>
      <c r="J24" s="17"/>
      <c r="L24" s="17"/>
      <c r="N24" s="4"/>
      <c r="O24" s="4"/>
      <c r="P24" s="4"/>
    </row>
    <row r="25" spans="1:16" ht="12.75" customHeight="1">
      <c r="A25" t="s">
        <v>82</v>
      </c>
      <c r="B25" s="14">
        <v>431404</v>
      </c>
      <c r="D25" s="14">
        <v>41336</v>
      </c>
      <c r="F25" s="4">
        <v>25287</v>
      </c>
      <c r="H25" s="14">
        <v>8000</v>
      </c>
      <c r="J25" s="14">
        <v>209527</v>
      </c>
      <c r="L25" s="14">
        <f>SUM(B25:J25)</f>
        <v>715554</v>
      </c>
      <c r="N25" s="4">
        <v>123176</v>
      </c>
      <c r="O25" s="4"/>
      <c r="P25" s="4">
        <f>SUM(L25:N25)</f>
        <v>838730</v>
      </c>
    </row>
    <row r="26" spans="1:16" ht="12.75" customHeight="1">
      <c r="A26" s="33"/>
      <c r="B26" s="14"/>
      <c r="D26" s="14"/>
      <c r="F26" s="35"/>
      <c r="H26" s="14"/>
      <c r="J26" s="14"/>
      <c r="L26" s="14"/>
      <c r="N26" s="4"/>
      <c r="O26" s="4"/>
      <c r="P26" s="4"/>
    </row>
    <row r="27" spans="1:16" ht="12.75" customHeight="1">
      <c r="A27" t="s">
        <v>121</v>
      </c>
      <c r="B27" s="17">
        <v>0</v>
      </c>
      <c r="C27" s="2"/>
      <c r="D27" s="17">
        <v>0</v>
      </c>
      <c r="E27" s="2"/>
      <c r="F27" s="49">
        <v>0</v>
      </c>
      <c r="G27" s="2"/>
      <c r="H27" s="17">
        <v>0</v>
      </c>
      <c r="I27" s="2"/>
      <c r="J27" s="32">
        <v>11930</v>
      </c>
      <c r="K27" s="2"/>
      <c r="L27" s="32">
        <f>SUM(B27:J27)</f>
        <v>11930</v>
      </c>
      <c r="M27" s="2"/>
      <c r="N27" s="32">
        <v>0</v>
      </c>
      <c r="O27" s="32"/>
      <c r="P27" s="32">
        <f>SUM(L27:N27)</f>
        <v>11930</v>
      </c>
    </row>
    <row r="28" spans="1:16" ht="12.75" customHeight="1">
      <c r="A28" t="s">
        <v>44</v>
      </c>
      <c r="B28" s="14"/>
      <c r="D28" s="14"/>
      <c r="F28" s="35"/>
      <c r="H28" s="14"/>
      <c r="J28" s="14"/>
      <c r="L28" s="14"/>
      <c r="N28" s="4"/>
      <c r="O28" s="4"/>
      <c r="P28" s="4"/>
    </row>
    <row r="29" spans="1:16" ht="12.75" customHeight="1">
      <c r="A29" t="s">
        <v>107</v>
      </c>
      <c r="B29" s="14">
        <v>0</v>
      </c>
      <c r="D29" s="14">
        <v>0</v>
      </c>
      <c r="F29" s="35">
        <v>0</v>
      </c>
      <c r="H29" s="14">
        <v>0</v>
      </c>
      <c r="J29" s="4">
        <f>Income!F37</f>
        <v>19914</v>
      </c>
      <c r="L29" s="4">
        <f>SUM(B29:J29)</f>
        <v>19914</v>
      </c>
      <c r="N29" s="4">
        <f>Income!F38</f>
        <v>-708</v>
      </c>
      <c r="O29" s="4"/>
      <c r="P29" s="32">
        <f>SUM(L29:N29)</f>
        <v>19206</v>
      </c>
    </row>
    <row r="30" spans="2:16" ht="12.75" customHeight="1">
      <c r="B30" s="14"/>
      <c r="D30" s="14"/>
      <c r="F30" s="35"/>
      <c r="H30" s="14"/>
      <c r="J30" s="4"/>
      <c r="L30" s="4"/>
      <c r="N30" s="4"/>
      <c r="O30" s="4"/>
      <c r="P30" s="32"/>
    </row>
    <row r="31" spans="1:16" ht="12.75" customHeight="1">
      <c r="A31" t="s">
        <v>112</v>
      </c>
      <c r="B31" s="4">
        <v>0</v>
      </c>
      <c r="C31" s="4"/>
      <c r="D31" s="4">
        <v>0</v>
      </c>
      <c r="E31" s="4"/>
      <c r="F31" s="4">
        <v>0</v>
      </c>
      <c r="G31" s="4"/>
      <c r="H31" s="4">
        <v>0</v>
      </c>
      <c r="I31" s="4"/>
      <c r="J31" s="4">
        <v>0</v>
      </c>
      <c r="K31" s="4"/>
      <c r="L31" s="4">
        <f>SUM(B31:J31)</f>
        <v>0</v>
      </c>
      <c r="N31" s="4">
        <v>-7172</v>
      </c>
      <c r="O31" s="4"/>
      <c r="P31" s="4">
        <f>SUM(L31:N31)</f>
        <v>-7172</v>
      </c>
    </row>
    <row r="32" spans="1:16" ht="12.75" customHeight="1">
      <c r="A32" t="s">
        <v>44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14"/>
      <c r="N32" s="4"/>
      <c r="O32" s="4"/>
      <c r="P32" s="4"/>
    </row>
    <row r="33" spans="1:16" ht="12.75" customHeight="1">
      <c r="A33" t="s">
        <v>93</v>
      </c>
      <c r="B33" s="4">
        <v>0</v>
      </c>
      <c r="C33" s="4"/>
      <c r="D33" s="4">
        <v>0</v>
      </c>
      <c r="E33" s="4"/>
      <c r="F33" s="4">
        <v>0</v>
      </c>
      <c r="G33" s="4"/>
      <c r="H33" s="4">
        <v>0</v>
      </c>
      <c r="I33" s="4"/>
      <c r="J33" s="4">
        <v>0</v>
      </c>
      <c r="K33" s="4"/>
      <c r="L33" s="4">
        <f>SUM(B33:J33)</f>
        <v>0</v>
      </c>
      <c r="N33" s="4">
        <v>4225</v>
      </c>
      <c r="O33" s="4"/>
      <c r="P33" s="4">
        <f>SUM(L33:N33)</f>
        <v>4225</v>
      </c>
    </row>
    <row r="34" spans="2:16" ht="12.7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N34" s="4"/>
      <c r="O34" s="4"/>
      <c r="P34" s="4"/>
    </row>
    <row r="35" spans="1:16" ht="12.75" customHeight="1">
      <c r="A35" t="s">
        <v>143</v>
      </c>
      <c r="B35" s="4">
        <v>0</v>
      </c>
      <c r="C35" s="4"/>
      <c r="D35" s="4">
        <v>0</v>
      </c>
      <c r="E35" s="4"/>
      <c r="F35" s="4">
        <v>0</v>
      </c>
      <c r="G35" s="4"/>
      <c r="H35" s="4">
        <v>0</v>
      </c>
      <c r="I35" s="4"/>
      <c r="J35" s="4">
        <v>-9322</v>
      </c>
      <c r="K35" s="4"/>
      <c r="L35" s="4">
        <f>SUM(B35:J35)</f>
        <v>-9322</v>
      </c>
      <c r="N35" s="4">
        <v>0</v>
      </c>
      <c r="O35" s="4"/>
      <c r="P35" s="4">
        <f>SUM(L35:N35)</f>
        <v>-9322</v>
      </c>
    </row>
    <row r="36" spans="1:16" ht="19.5" customHeight="1">
      <c r="A36" t="s">
        <v>144</v>
      </c>
      <c r="B36" s="56">
        <f>SUM(B25:B35)</f>
        <v>431404</v>
      </c>
      <c r="C36" s="13"/>
      <c r="D36" s="56">
        <f>SUM(D25:D35)</f>
        <v>41336</v>
      </c>
      <c r="E36" s="13"/>
      <c r="F36" s="56">
        <f>SUM(F25:F35)</f>
        <v>25287</v>
      </c>
      <c r="G36" s="13"/>
      <c r="H36" s="56">
        <f>SUM(H25:H35)</f>
        <v>8000</v>
      </c>
      <c r="I36" s="13"/>
      <c r="J36" s="56">
        <f>SUM(J25:J35)</f>
        <v>232049</v>
      </c>
      <c r="K36" s="13"/>
      <c r="L36" s="56">
        <f>SUM(L25:L35)</f>
        <v>738076</v>
      </c>
      <c r="N36" s="56">
        <f>SUM(N25:N35)</f>
        <v>119521</v>
      </c>
      <c r="O36" s="4"/>
      <c r="P36" s="56">
        <f>SUM(P25:P35)</f>
        <v>857597</v>
      </c>
    </row>
    <row r="37" spans="2:16" ht="19.5" customHeight="1">
      <c r="B37" s="54"/>
      <c r="C37" s="55"/>
      <c r="D37" s="54"/>
      <c r="E37" s="55"/>
      <c r="F37" s="54"/>
      <c r="G37" s="55"/>
      <c r="H37" s="54"/>
      <c r="I37" s="55"/>
      <c r="J37" s="54"/>
      <c r="K37" s="55"/>
      <c r="L37" s="54"/>
      <c r="M37" s="2"/>
      <c r="N37" s="54"/>
      <c r="O37" s="32"/>
      <c r="P37" s="54"/>
    </row>
    <row r="38" spans="1:16" ht="13.5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40" ht="12.75">
      <c r="A40" t="s">
        <v>68</v>
      </c>
    </row>
    <row r="41" ht="12.75">
      <c r="A41" s="33" t="s">
        <v>113</v>
      </c>
    </row>
    <row r="42" ht="12.75">
      <c r="A42" t="s">
        <v>44</v>
      </c>
    </row>
    <row r="43" ht="12.75">
      <c r="D43" s="46" t="s">
        <v>149</v>
      </c>
    </row>
    <row r="44" ht="12.75">
      <c r="A44" s="36" t="s">
        <v>142</v>
      </c>
    </row>
    <row r="45" ht="12.75">
      <c r="A45" s="38" t="s">
        <v>139</v>
      </c>
    </row>
    <row r="46" ht="12.75">
      <c r="A46" s="36" t="s">
        <v>44</v>
      </c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</sheetData>
  <mergeCells count="1">
    <mergeCell ref="D9:H9"/>
  </mergeCells>
  <printOptions/>
  <pageMargins left="1" right="0.25" top="0.5" bottom="0.25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">
      <selection activeCell="A57" sqref="A57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" customHeight="1">
      <c r="A1" s="11" t="s">
        <v>0</v>
      </c>
    </row>
    <row r="2" ht="15" customHeight="1">
      <c r="A2" s="11" t="s">
        <v>1</v>
      </c>
    </row>
    <row r="3" ht="12.75" customHeight="1">
      <c r="A3" s="11"/>
    </row>
    <row r="4" spans="1:4" ht="15" customHeight="1">
      <c r="A4" s="11" t="s">
        <v>50</v>
      </c>
      <c r="D4" t="s">
        <v>44</v>
      </c>
    </row>
    <row r="5" ht="15" customHeight="1">
      <c r="A5" s="11" t="s">
        <v>131</v>
      </c>
    </row>
    <row r="6" spans="1:6" ht="12.75" customHeight="1">
      <c r="A6" s="11"/>
      <c r="F6" s="12"/>
    </row>
    <row r="7" spans="4:6" ht="12.75">
      <c r="D7" s="44" t="s">
        <v>135</v>
      </c>
      <c r="F7" s="44" t="s">
        <v>136</v>
      </c>
    </row>
    <row r="8" spans="3:6" ht="12.75">
      <c r="C8" s="19" t="s">
        <v>44</v>
      </c>
      <c r="D8" s="12" t="s">
        <v>4</v>
      </c>
      <c r="F8" s="12" t="s">
        <v>4</v>
      </c>
    </row>
    <row r="9" ht="15.75">
      <c r="A9" s="11" t="s">
        <v>94</v>
      </c>
    </row>
    <row r="10" spans="1:6" ht="12.75">
      <c r="A10" t="s">
        <v>122</v>
      </c>
      <c r="D10" s="23">
        <f>Income!E33</f>
        <v>19939</v>
      </c>
      <c r="F10" s="4">
        <f>Income!F33</f>
        <v>19206</v>
      </c>
    </row>
    <row r="11" ht="12.75" customHeight="1">
      <c r="F11" s="4"/>
    </row>
    <row r="12" spans="1:6" ht="12.75">
      <c r="A12" t="s">
        <v>52</v>
      </c>
      <c r="D12" s="24">
        <v>-331</v>
      </c>
      <c r="F12" s="4">
        <v>-25815</v>
      </c>
    </row>
    <row r="13" spans="1:6" ht="12.75">
      <c r="A13" t="s">
        <v>53</v>
      </c>
      <c r="D13" s="30">
        <v>49684</v>
      </c>
      <c r="F13" s="7">
        <v>21640</v>
      </c>
    </row>
    <row r="14" spans="1:6" ht="15" customHeight="1">
      <c r="A14" t="s">
        <v>90</v>
      </c>
      <c r="D14" s="24">
        <f>SUM(D10:D13)</f>
        <v>69292</v>
      </c>
      <c r="F14" s="24">
        <f>SUM(F10:F13)</f>
        <v>15031</v>
      </c>
    </row>
    <row r="15" ht="12.75">
      <c r="F15" s="4"/>
    </row>
    <row r="16" spans="1:6" ht="12.75">
      <c r="A16" t="s">
        <v>28</v>
      </c>
      <c r="F16" s="4"/>
    </row>
    <row r="17" spans="1:6" ht="12.75">
      <c r="A17" t="s">
        <v>29</v>
      </c>
      <c r="D17" s="23">
        <f>-21268-2</f>
        <v>-21270</v>
      </c>
      <c r="F17" s="4">
        <v>76466</v>
      </c>
    </row>
    <row r="18" spans="1:6" ht="12.75">
      <c r="A18" t="s">
        <v>30</v>
      </c>
      <c r="D18" s="30">
        <v>-11150</v>
      </c>
      <c r="F18" s="7">
        <v>-65654</v>
      </c>
    </row>
    <row r="19" spans="1:6" ht="15" customHeight="1">
      <c r="A19" t="s">
        <v>123</v>
      </c>
      <c r="D19" s="24">
        <f>SUM(D14:D18)</f>
        <v>36872</v>
      </c>
      <c r="F19" s="24">
        <f>SUM(F14:F18)</f>
        <v>25843</v>
      </c>
    </row>
    <row r="20" spans="4:6" ht="12.75">
      <c r="D20" s="24"/>
      <c r="F20" s="4"/>
    </row>
    <row r="21" spans="1:6" ht="12.75">
      <c r="A21" t="s">
        <v>31</v>
      </c>
      <c r="D21" s="24">
        <v>-8171</v>
      </c>
      <c r="F21" s="4">
        <v>-13050</v>
      </c>
    </row>
    <row r="22" spans="1:6" ht="15" customHeight="1">
      <c r="A22" s="31" t="s">
        <v>91</v>
      </c>
      <c r="B22" s="2"/>
      <c r="C22" s="2"/>
      <c r="D22" s="25">
        <f>SUM(D19:D21)</f>
        <v>28701</v>
      </c>
      <c r="F22" s="25">
        <f>SUM(F19:F21)</f>
        <v>12793</v>
      </c>
    </row>
    <row r="23" ht="12.75">
      <c r="F23" s="4"/>
    </row>
    <row r="24" spans="1:6" ht="15.75">
      <c r="A24" s="11" t="s">
        <v>95</v>
      </c>
      <c r="F24" s="4"/>
    </row>
    <row r="25" spans="1:6" ht="12.75">
      <c r="A25" t="s">
        <v>32</v>
      </c>
      <c r="D25" s="4">
        <v>1978</v>
      </c>
      <c r="F25" s="4">
        <v>10063</v>
      </c>
    </row>
    <row r="26" spans="1:6" ht="12.75">
      <c r="A26" t="s">
        <v>33</v>
      </c>
      <c r="D26" s="24">
        <v>3154</v>
      </c>
      <c r="E26" t="s">
        <v>44</v>
      </c>
      <c r="F26" s="4">
        <v>617</v>
      </c>
    </row>
    <row r="27" spans="1:6" ht="12.75">
      <c r="A27" t="s">
        <v>62</v>
      </c>
      <c r="D27" s="24">
        <v>-1252</v>
      </c>
      <c r="F27" s="4">
        <v>-1801</v>
      </c>
    </row>
    <row r="28" spans="1:6" ht="12.75" hidden="1">
      <c r="A28" t="s">
        <v>34</v>
      </c>
      <c r="D28" s="24">
        <v>0</v>
      </c>
      <c r="F28" s="24">
        <v>0</v>
      </c>
    </row>
    <row r="29" spans="1:6" ht="12.75" hidden="1">
      <c r="A29" t="s">
        <v>16</v>
      </c>
      <c r="D29" s="24">
        <v>0</v>
      </c>
      <c r="F29" s="24">
        <v>0</v>
      </c>
    </row>
    <row r="30" spans="1:6" ht="12.75">
      <c r="A30" t="s">
        <v>99</v>
      </c>
      <c r="D30" s="24">
        <v>355</v>
      </c>
      <c r="F30" s="4">
        <v>118</v>
      </c>
    </row>
    <row r="31" spans="1:6" ht="12.75">
      <c r="A31" t="s">
        <v>34</v>
      </c>
      <c r="D31" s="24">
        <v>-2093</v>
      </c>
      <c r="F31" s="4">
        <v>-4889</v>
      </c>
    </row>
    <row r="32" spans="1:6" ht="12.75">
      <c r="A32" t="s">
        <v>116</v>
      </c>
      <c r="D32" s="24">
        <v>3000</v>
      </c>
      <c r="F32" s="4">
        <v>9000</v>
      </c>
    </row>
    <row r="33" spans="1:6" ht="12.75">
      <c r="A33" t="s">
        <v>145</v>
      </c>
      <c r="D33" s="4">
        <v>0</v>
      </c>
      <c r="F33" s="4">
        <v>-330769</v>
      </c>
    </row>
    <row r="34" spans="1:6" ht="12.75">
      <c r="A34" t="s">
        <v>71</v>
      </c>
      <c r="D34" s="4">
        <v>0</v>
      </c>
      <c r="F34" s="4">
        <v>-1457</v>
      </c>
    </row>
    <row r="35" spans="1:6" ht="15" customHeight="1">
      <c r="A35" s="31" t="s">
        <v>124</v>
      </c>
      <c r="B35" s="2"/>
      <c r="C35" s="2"/>
      <c r="D35" s="25">
        <f>SUM(D25:D34)</f>
        <v>5142</v>
      </c>
      <c r="F35" s="25">
        <f>SUM(F25:F34)</f>
        <v>-319118</v>
      </c>
    </row>
    <row r="36" ht="12.75">
      <c r="F36" s="4"/>
    </row>
    <row r="37" spans="1:6" ht="15.75">
      <c r="A37" s="11" t="s">
        <v>96</v>
      </c>
      <c r="F37" s="4"/>
    </row>
    <row r="38" spans="1:6" ht="12.75">
      <c r="A38" t="s">
        <v>35</v>
      </c>
      <c r="D38" s="24">
        <v>-55838</v>
      </c>
      <c r="F38" s="4">
        <v>-31257</v>
      </c>
    </row>
    <row r="39" spans="1:6" ht="12.75">
      <c r="A39" t="s">
        <v>37</v>
      </c>
      <c r="D39" s="24">
        <v>-17431</v>
      </c>
      <c r="F39" s="4">
        <v>-67888</v>
      </c>
    </row>
    <row r="40" spans="1:6" ht="12.75">
      <c r="A40" t="s">
        <v>36</v>
      </c>
      <c r="D40" s="35">
        <v>0</v>
      </c>
      <c r="F40" s="4">
        <v>584313</v>
      </c>
    </row>
    <row r="41" spans="1:6" ht="15" customHeight="1">
      <c r="A41" s="31" t="s">
        <v>125</v>
      </c>
      <c r="B41" s="2"/>
      <c r="C41" s="2"/>
      <c r="D41" s="26">
        <f>SUM(D38:D40)</f>
        <v>-73269</v>
      </c>
      <c r="F41" s="26">
        <f>SUM(F38:F40)</f>
        <v>485168</v>
      </c>
    </row>
    <row r="42" ht="12.75">
      <c r="F42" s="4"/>
    </row>
    <row r="43" spans="1:6" ht="12.75">
      <c r="A43" t="s">
        <v>126</v>
      </c>
      <c r="D43" s="24">
        <f>+D22+D35+D41</f>
        <v>-39426</v>
      </c>
      <c r="F43" s="24">
        <f>+F22+F35+F41</f>
        <v>178843</v>
      </c>
    </row>
    <row r="44" ht="12.75">
      <c r="F44" s="4"/>
    </row>
    <row r="45" spans="1:6" ht="12.75">
      <c r="A45" t="s">
        <v>38</v>
      </c>
      <c r="D45" s="24">
        <v>211037</v>
      </c>
      <c r="F45" s="4">
        <v>-44497</v>
      </c>
    </row>
    <row r="46" spans="1:6" ht="15" customHeight="1" thickBot="1">
      <c r="A46" s="2" t="s">
        <v>137</v>
      </c>
      <c r="B46" s="2"/>
      <c r="C46" s="2"/>
      <c r="D46" s="29">
        <f>SUM(D43:D45)</f>
        <v>171611</v>
      </c>
      <c r="F46" s="29">
        <f>SUM(F43:F45)</f>
        <v>134346</v>
      </c>
    </row>
    <row r="47" ht="13.5" thickTop="1">
      <c r="F47" s="4"/>
    </row>
    <row r="48" spans="1:6" ht="12.75">
      <c r="A48" t="s">
        <v>39</v>
      </c>
      <c r="F48" s="4"/>
    </row>
    <row r="49" spans="4:6" ht="12.75">
      <c r="D49" s="27" t="s">
        <v>40</v>
      </c>
      <c r="F49" s="27" t="s">
        <v>40</v>
      </c>
    </row>
    <row r="50" spans="4:6" ht="12.75">
      <c r="D50" s="28" t="s">
        <v>135</v>
      </c>
      <c r="F50" s="28" t="s">
        <v>136</v>
      </c>
    </row>
    <row r="51" spans="1:6" ht="15" customHeight="1">
      <c r="A51" t="s">
        <v>41</v>
      </c>
      <c r="D51" s="24">
        <v>33745</v>
      </c>
      <c r="F51" s="4">
        <v>37643</v>
      </c>
    </row>
    <row r="52" spans="1:6" ht="12.75">
      <c r="A52" t="s">
        <v>42</v>
      </c>
      <c r="D52" s="24">
        <v>171922</v>
      </c>
      <c r="F52" s="4">
        <v>142506</v>
      </c>
    </row>
    <row r="53" spans="1:6" ht="12.75">
      <c r="A53" t="s">
        <v>43</v>
      </c>
      <c r="D53" s="24">
        <v>-34056</v>
      </c>
      <c r="F53" s="4">
        <v>-45803</v>
      </c>
    </row>
    <row r="54" spans="4:7" ht="15" customHeight="1" thickBot="1">
      <c r="D54" s="29">
        <f>SUM(D51:D53)</f>
        <v>171611</v>
      </c>
      <c r="F54" s="29">
        <f>SUM(F51:F53)</f>
        <v>134346</v>
      </c>
      <c r="G54" s="24" t="s">
        <v>44</v>
      </c>
    </row>
    <row r="55" spans="4:6" ht="13.5" thickTop="1">
      <c r="D55" s="35"/>
      <c r="F55" s="35"/>
    </row>
    <row r="56" ht="12.75">
      <c r="A56" t="s">
        <v>151</v>
      </c>
    </row>
    <row r="57" ht="12.75">
      <c r="A57" t="s">
        <v>115</v>
      </c>
    </row>
    <row r="58" ht="12.75">
      <c r="A58" t="s">
        <v>66</v>
      </c>
    </row>
    <row r="62" spans="1:3" ht="12.75">
      <c r="A62" s="36" t="s">
        <v>44</v>
      </c>
      <c r="B62" s="33" t="s">
        <v>150</v>
      </c>
      <c r="C62" s="33"/>
    </row>
    <row r="63" ht="12.75">
      <c r="A63" s="36" t="s">
        <v>146</v>
      </c>
    </row>
    <row r="64" ht="12.75">
      <c r="A64" s="38" t="s">
        <v>139</v>
      </c>
    </row>
    <row r="66" spans="4:6" ht="12.75">
      <c r="D66" s="4">
        <f>D46-D54</f>
        <v>0</v>
      </c>
      <c r="F66" s="4">
        <f>F46-F54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Hashimah Mohd Isa</cp:lastModifiedBy>
  <cp:lastPrinted>2007-08-24T04:18:29Z</cp:lastPrinted>
  <dcterms:created xsi:type="dcterms:W3CDTF">2003-08-15T04:16:24Z</dcterms:created>
  <dcterms:modified xsi:type="dcterms:W3CDTF">2007-08-30T10:15:22Z</dcterms:modified>
  <cp:category/>
  <cp:version/>
  <cp:contentType/>
  <cp:contentStatus/>
</cp:coreProperties>
</file>